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emptrab2019\Biociencias\"/>
    </mc:Choice>
  </mc:AlternateContent>
  <bookViews>
    <workbookView xWindow="0" yWindow="0" windowWidth="23040" windowHeight="9192" tabRatio="522"/>
  </bookViews>
  <sheets>
    <sheet name="Planilha1" sheetId="4" r:id="rId1"/>
  </sheets>
  <definedNames>
    <definedName name="_xlnm._FilterDatabase" localSheetId="0" hidden="1">Planilha1!$A$1:$D$1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4" l="1"/>
  <c r="G31" i="4"/>
  <c r="H5" i="4"/>
  <c r="H3" i="4"/>
  <c r="H4" i="4"/>
  <c r="H6" i="4"/>
  <c r="H7" i="4"/>
  <c r="H8" i="4"/>
  <c r="H9" i="4"/>
  <c r="H10" i="4"/>
  <c r="H14" i="4"/>
  <c r="H13" i="4"/>
  <c r="H15" i="4"/>
  <c r="H16" i="4"/>
  <c r="H17" i="4"/>
  <c r="H18" i="4"/>
  <c r="H19" i="4"/>
  <c r="H11" i="4"/>
  <c r="H12" i="4"/>
  <c r="H20" i="4"/>
  <c r="H21" i="4"/>
  <c r="H22" i="4"/>
  <c r="H2" i="4"/>
  <c r="C30" i="4" l="1"/>
  <c r="C31" i="4"/>
  <c r="D22" i="4"/>
  <c r="E22" i="4" s="1"/>
  <c r="I22" i="4" s="1"/>
  <c r="D21" i="4"/>
  <c r="E21" i="4" s="1"/>
  <c r="I21" i="4" s="1"/>
  <c r="D20" i="4"/>
  <c r="E20" i="4" s="1"/>
  <c r="I20" i="4" s="1"/>
  <c r="D12" i="4"/>
  <c r="E12" i="4" s="1"/>
  <c r="I12" i="4" s="1"/>
  <c r="D11" i="4"/>
  <c r="E11" i="4" s="1"/>
  <c r="I11" i="4" s="1"/>
  <c r="D19" i="4"/>
  <c r="E19" i="4" s="1"/>
  <c r="I19" i="4" s="1"/>
  <c r="D18" i="4"/>
  <c r="E18" i="4" s="1"/>
  <c r="I18" i="4" s="1"/>
  <c r="D17" i="4"/>
  <c r="E17" i="4" s="1"/>
  <c r="I17" i="4" s="1"/>
  <c r="D16" i="4"/>
  <c r="E16" i="4" s="1"/>
  <c r="I16" i="4" s="1"/>
  <c r="D15" i="4"/>
  <c r="E15" i="4" s="1"/>
  <c r="I15" i="4" s="1"/>
  <c r="D13" i="4"/>
  <c r="E13" i="4" s="1"/>
  <c r="I13" i="4" s="1"/>
  <c r="D14" i="4"/>
  <c r="E14" i="4" s="1"/>
  <c r="I14" i="4" s="1"/>
  <c r="D10" i="4"/>
  <c r="E10" i="4" s="1"/>
  <c r="I10" i="4" s="1"/>
  <c r="D9" i="4"/>
  <c r="E9" i="4" s="1"/>
  <c r="I9" i="4" s="1"/>
  <c r="D8" i="4"/>
  <c r="E8" i="4" s="1"/>
  <c r="I8" i="4" s="1"/>
  <c r="D7" i="4"/>
  <c r="E7" i="4" s="1"/>
  <c r="I7" i="4" s="1"/>
  <c r="D6" i="4"/>
  <c r="E6" i="4" s="1"/>
  <c r="I6" i="4" s="1"/>
  <c r="D4" i="4"/>
  <c r="E4" i="4" s="1"/>
  <c r="I4" i="4" s="1"/>
  <c r="D3" i="4"/>
  <c r="E3" i="4" s="1"/>
  <c r="I3" i="4" s="1"/>
  <c r="D5" i="4"/>
  <c r="E5" i="4" s="1"/>
  <c r="I5" i="4" s="1"/>
  <c r="D2" i="4"/>
  <c r="E2" i="4" s="1"/>
  <c r="I2" i="4" s="1"/>
  <c r="D31" i="4" l="1"/>
  <c r="H31" i="4" s="1"/>
  <c r="D30" i="4"/>
  <c r="H30" i="4" s="1"/>
</calcChain>
</file>

<file path=xl/sharedStrings.xml><?xml version="1.0" encoding="utf-8"?>
<sst xmlns="http://schemas.openxmlformats.org/spreadsheetml/2006/main" count="90" uniqueCount="46">
  <si>
    <t>SORREL GODINHO BARBOSA DE SOUZA</t>
  </si>
  <si>
    <t>ENDERSON JANEY DE OLIVEIRA SOARES</t>
  </si>
  <si>
    <t>AMANDA CAROLINA PEDRO DOS SANTOS</t>
  </si>
  <si>
    <t>OSLÉIAS FERREIRA AGUIAR</t>
  </si>
  <si>
    <t>ALINE OLIVEIRA DA SILVA</t>
  </si>
  <si>
    <t>CLEBERSON EDUARDO SANTOS DE OLIVEIRA</t>
  </si>
  <si>
    <t>IVONNALDO MAGLEY PEREIRA GOMES</t>
  </si>
  <si>
    <t>DIEGO NEVES SILVA</t>
  </si>
  <si>
    <t>ANTONIO ANASTASIS DE OLIVEIRA MARTINS</t>
  </si>
  <si>
    <t>TASSIA FERNANDA DE SOUSA ASSUNÇÃO</t>
  </si>
  <si>
    <t>ANDREZA DANTAS RIBEIRO</t>
  </si>
  <si>
    <t>LÚRIAN SÂMIA DE LACERDA FERRERIRA</t>
  </si>
  <si>
    <t>LUZE DAIANE DA SILVA PEREIRA</t>
  </si>
  <si>
    <t>BRENDA DOS SANTOS COUTINHO</t>
  </si>
  <si>
    <t>MAIARA IVONE BASTOS DE OLIVEIRA</t>
  </si>
  <si>
    <t>LUCIANA MONTEIRO PACHECO</t>
  </si>
  <si>
    <t>GREGORY HENRIQUE SARMENTO CANHETTI POSTIGO</t>
  </si>
  <si>
    <t>KELY PRISSILA SARAIVA CORDOVIL</t>
  </si>
  <si>
    <t>ANTONIA IRISLEY DA SILVA BLANDES</t>
  </si>
  <si>
    <t>IVAN ALVES DOS SANTOS JUNIOR</t>
  </si>
  <si>
    <t>GISELE FEITOSA DO VALE</t>
  </si>
  <si>
    <t>JANAINA TAVARES DE OLIVEIRA TEIXEIRA</t>
  </si>
  <si>
    <t>Candidato</t>
  </si>
  <si>
    <t>Orientador 1</t>
  </si>
  <si>
    <t>Guilherme Augusto Barros Conde</t>
  </si>
  <si>
    <t>Ruy Bessa Lopes</t>
  </si>
  <si>
    <t>Elaine Cristina Pacheco de Oliveira</t>
  </si>
  <si>
    <t>Carlos Ivan Aguilar Vildoso</t>
  </si>
  <si>
    <t>Paulo Sergio Taube Junior</t>
  </si>
  <si>
    <t>Classificação por Orientador</t>
  </si>
  <si>
    <t>Classificado</t>
  </si>
  <si>
    <t>QuestõesCorretas</t>
  </si>
  <si>
    <t>Classificação Geral Servidor</t>
  </si>
  <si>
    <t>AvaliaçãoSuficiênciaInglês</t>
  </si>
  <si>
    <t>Situação</t>
  </si>
  <si>
    <t>Aprovado</t>
  </si>
  <si>
    <t>Aprovada</t>
  </si>
  <si>
    <t>Classificada</t>
  </si>
  <si>
    <t xml:space="preserve">NF= (NPE x 0,4) + ((NAC/126,5) x 0,5) + (NPL X 0,1) </t>
  </si>
  <si>
    <t>NPE e NPL estão na escala entre 0 e 1</t>
  </si>
  <si>
    <t>NAC estará na escala entre 0 e 1 após a divisão por 126,5</t>
  </si>
  <si>
    <t>NotaSuficiênciaInglês (NPL)</t>
  </si>
  <si>
    <t>NotaProvaEscrita (NPE)</t>
  </si>
  <si>
    <t>NotaAvaliaçãoCurricular (NAC)</t>
  </si>
  <si>
    <t>NOTAFINAL (NF)</t>
  </si>
  <si>
    <t>NF estará na escala entre 0 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</si>
</sst>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Font="1" applyBorder="1"/>
    <xf numFmtId="0" fontId="1" fillId="0" borderId="0" xfId="0" applyFont="1" applyFill="1" applyBorder="1"/>
    <xf numFmtId="9" fontId="0" fillId="0" borderId="1" xfId="1" applyFont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/>
    <xf numFmtId="165" fontId="0" fillId="0" borderId="1" xfId="0" applyNumberFormat="1" applyBorder="1"/>
    <xf numFmtId="2" fontId="0" fillId="0" borderId="1" xfId="1" applyNumberFormat="1" applyFont="1" applyBorder="1"/>
    <xf numFmtId="164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E1" zoomScale="140" zoomScaleNormal="140" zoomScalePageLayoutView="140" workbookViewId="0">
      <selection activeCell="L4" sqref="L4"/>
    </sheetView>
  </sheetViews>
  <sheetFormatPr defaultColWidth="8.77734375" defaultRowHeight="14.4" x14ac:dyDescent="0.3"/>
  <cols>
    <col min="1" max="1" width="37.44140625" customWidth="1"/>
    <col min="2" max="2" width="31.5546875" customWidth="1"/>
    <col min="3" max="3" width="15.88671875" customWidth="1"/>
    <col min="4" max="4" width="25.109375" customWidth="1"/>
    <col min="5" max="5" width="26.88671875" customWidth="1"/>
    <col min="6" max="6" width="26.5546875" customWidth="1"/>
    <col min="7" max="7" width="23.77734375" customWidth="1"/>
    <col min="8" max="8" width="24.109375" customWidth="1"/>
    <col min="9" max="9" width="14.5546875" customWidth="1"/>
    <col min="10" max="10" width="10.33203125" customWidth="1"/>
  </cols>
  <sheetData>
    <row r="1" spans="1:10" x14ac:dyDescent="0.3">
      <c r="A1" s="2" t="s">
        <v>22</v>
      </c>
      <c r="B1" s="2" t="s">
        <v>23</v>
      </c>
      <c r="C1" s="2" t="s">
        <v>31</v>
      </c>
      <c r="D1" s="2" t="s">
        <v>29</v>
      </c>
      <c r="E1" s="2" t="s">
        <v>42</v>
      </c>
      <c r="F1" s="2" t="s">
        <v>43</v>
      </c>
      <c r="G1" s="2" t="s">
        <v>33</v>
      </c>
      <c r="H1" s="2" t="s">
        <v>41</v>
      </c>
      <c r="I1" s="2" t="s">
        <v>44</v>
      </c>
      <c r="J1" s="2" t="s">
        <v>34</v>
      </c>
    </row>
    <row r="2" spans="1:10" x14ac:dyDescent="0.3">
      <c r="A2" s="1" t="s">
        <v>1</v>
      </c>
      <c r="B2" s="4" t="s">
        <v>27</v>
      </c>
      <c r="C2" s="5">
        <v>11</v>
      </c>
      <c r="D2" s="7">
        <f>C2/11</f>
        <v>1</v>
      </c>
      <c r="E2" s="12">
        <f t="shared" ref="E2:E22" si="0">D2</f>
        <v>1</v>
      </c>
      <c r="F2" s="9">
        <v>8</v>
      </c>
      <c r="G2" s="9">
        <v>6</v>
      </c>
      <c r="H2" s="13">
        <f>G2/10</f>
        <v>0.6</v>
      </c>
      <c r="I2" s="11">
        <f>(E2*0.4) + ( (F2/126.5) *0.5) +(H2*0.1)</f>
        <v>0.4916205533596838</v>
      </c>
      <c r="J2" s="8" t="s">
        <v>35</v>
      </c>
    </row>
    <row r="3" spans="1:10" x14ac:dyDescent="0.3">
      <c r="A3" s="2" t="s">
        <v>18</v>
      </c>
      <c r="B3" s="4" t="s">
        <v>26</v>
      </c>
      <c r="C3" s="5">
        <v>10</v>
      </c>
      <c r="D3" s="7">
        <f>C3/12</f>
        <v>0.83333333333333337</v>
      </c>
      <c r="E3" s="12">
        <f t="shared" si="0"/>
        <v>0.83333333333333337</v>
      </c>
      <c r="F3" s="9">
        <v>100</v>
      </c>
      <c r="G3" s="9">
        <v>7</v>
      </c>
      <c r="H3" s="13">
        <f>G3/10</f>
        <v>0.7</v>
      </c>
      <c r="I3" s="11">
        <f>(E3*0.4) + ( (F3/126.5) *0.5) +(H3*0.1)</f>
        <v>0.7985902503293808</v>
      </c>
      <c r="J3" s="8" t="s">
        <v>36</v>
      </c>
    </row>
    <row r="4" spans="1:10" x14ac:dyDescent="0.3">
      <c r="A4" s="2" t="s">
        <v>13</v>
      </c>
      <c r="B4" s="4" t="s">
        <v>26</v>
      </c>
      <c r="C4" s="5">
        <v>10</v>
      </c>
      <c r="D4" s="7">
        <f>C4/12</f>
        <v>0.83333333333333337</v>
      </c>
      <c r="E4" s="12">
        <f t="shared" si="0"/>
        <v>0.83333333333333337</v>
      </c>
      <c r="F4" s="9">
        <v>82</v>
      </c>
      <c r="G4" s="9">
        <v>10</v>
      </c>
      <c r="H4" s="13">
        <f>G4/10</f>
        <v>1</v>
      </c>
      <c r="I4" s="11">
        <f>(E4*0.4) + ( (F4/126.5) *0.5) +(H4*0.1)</f>
        <v>0.75744400527009226</v>
      </c>
      <c r="J4" s="8" t="s">
        <v>37</v>
      </c>
    </row>
    <row r="5" spans="1:10" x14ac:dyDescent="0.3">
      <c r="A5" s="2" t="s">
        <v>10</v>
      </c>
      <c r="B5" s="4" t="s">
        <v>26</v>
      </c>
      <c r="C5" s="5">
        <v>12</v>
      </c>
      <c r="D5" s="7">
        <f>C5/12</f>
        <v>1</v>
      </c>
      <c r="E5" s="12">
        <f t="shared" si="0"/>
        <v>1</v>
      </c>
      <c r="F5" s="9">
        <v>71</v>
      </c>
      <c r="G5" s="9">
        <v>6</v>
      </c>
      <c r="H5" s="13">
        <f>G5/10</f>
        <v>0.6</v>
      </c>
      <c r="I5" s="11">
        <f>(E5*0.4) + ( (F5/126.5) *0.5) +(H5*0.1)</f>
        <v>0.7406324110671938</v>
      </c>
      <c r="J5" s="8" t="s">
        <v>37</v>
      </c>
    </row>
    <row r="6" spans="1:10" ht="12.6" customHeight="1" x14ac:dyDescent="0.3">
      <c r="A6" s="2" t="s">
        <v>8</v>
      </c>
      <c r="B6" s="4" t="s">
        <v>24</v>
      </c>
      <c r="C6" s="5">
        <v>8</v>
      </c>
      <c r="D6" s="7">
        <f>C6/8</f>
        <v>1</v>
      </c>
      <c r="E6" s="12">
        <f t="shared" si="0"/>
        <v>1</v>
      </c>
      <c r="F6" s="9">
        <v>49</v>
      </c>
      <c r="G6" s="9">
        <v>6</v>
      </c>
      <c r="H6" s="13">
        <f t="shared" ref="H6:H22" si="1">G6/10</f>
        <v>0.6</v>
      </c>
      <c r="I6" s="11">
        <f t="shared" ref="I6:I22" si="2">(E6*0.4) + ( (F6/126.5) *0.5) +(H6*0.1)</f>
        <v>0.6536758893280632</v>
      </c>
      <c r="J6" s="8" t="s">
        <v>35</v>
      </c>
    </row>
    <row r="7" spans="1:10" x14ac:dyDescent="0.3">
      <c r="A7" s="2" t="s">
        <v>6</v>
      </c>
      <c r="B7" s="4" t="s">
        <v>24</v>
      </c>
      <c r="C7" s="5">
        <v>6</v>
      </c>
      <c r="D7" s="7">
        <f>C7/8</f>
        <v>0.75</v>
      </c>
      <c r="E7" s="12">
        <f t="shared" si="0"/>
        <v>0.75</v>
      </c>
      <c r="F7" s="9">
        <v>60</v>
      </c>
      <c r="G7" s="9">
        <v>6</v>
      </c>
      <c r="H7" s="13">
        <f t="shared" si="1"/>
        <v>0.6</v>
      </c>
      <c r="I7" s="11">
        <f t="shared" si="2"/>
        <v>0.59715415019762852</v>
      </c>
      <c r="J7" s="8" t="s">
        <v>30</v>
      </c>
    </row>
    <row r="8" spans="1:10" x14ac:dyDescent="0.3">
      <c r="A8" s="2" t="s">
        <v>14</v>
      </c>
      <c r="B8" s="4" t="s">
        <v>24</v>
      </c>
      <c r="C8" s="5">
        <v>6</v>
      </c>
      <c r="D8" s="7">
        <f>C8/8</f>
        <v>0.75</v>
      </c>
      <c r="E8" s="12">
        <f t="shared" si="0"/>
        <v>0.75</v>
      </c>
      <c r="F8" s="9">
        <v>0</v>
      </c>
      <c r="G8" s="9">
        <v>6</v>
      </c>
      <c r="H8" s="13">
        <f t="shared" si="1"/>
        <v>0.6</v>
      </c>
      <c r="I8" s="11">
        <f t="shared" si="2"/>
        <v>0.36000000000000004</v>
      </c>
      <c r="J8" s="8" t="s">
        <v>37</v>
      </c>
    </row>
    <row r="9" spans="1:10" x14ac:dyDescent="0.3">
      <c r="A9" s="1" t="s">
        <v>0</v>
      </c>
      <c r="B9" s="4" t="s">
        <v>28</v>
      </c>
      <c r="C9" s="5">
        <v>12</v>
      </c>
      <c r="D9" s="7">
        <f>C9/12</f>
        <v>1</v>
      </c>
      <c r="E9" s="12">
        <f t="shared" si="0"/>
        <v>1</v>
      </c>
      <c r="F9" s="9">
        <v>14</v>
      </c>
      <c r="G9" s="9">
        <v>10</v>
      </c>
      <c r="H9" s="13">
        <f t="shared" si="1"/>
        <v>1</v>
      </c>
      <c r="I9" s="11">
        <f t="shared" si="2"/>
        <v>0.55533596837944665</v>
      </c>
      <c r="J9" s="8" t="s">
        <v>36</v>
      </c>
    </row>
    <row r="10" spans="1:10" x14ac:dyDescent="0.3">
      <c r="A10" s="2" t="s">
        <v>12</v>
      </c>
      <c r="B10" s="4" t="s">
        <v>25</v>
      </c>
      <c r="C10" s="5">
        <v>13</v>
      </c>
      <c r="D10" s="7">
        <f t="shared" ref="D10:D22" si="3">C10/13</f>
        <v>1</v>
      </c>
      <c r="E10" s="12">
        <f t="shared" si="0"/>
        <v>1</v>
      </c>
      <c r="F10" s="9">
        <v>46</v>
      </c>
      <c r="G10" s="9">
        <v>6</v>
      </c>
      <c r="H10" s="13">
        <f t="shared" si="1"/>
        <v>0.6</v>
      </c>
      <c r="I10" s="11">
        <f t="shared" si="2"/>
        <v>0.64181818181818184</v>
      </c>
      <c r="J10" s="8" t="s">
        <v>36</v>
      </c>
    </row>
    <row r="11" spans="1:10" x14ac:dyDescent="0.3">
      <c r="A11" s="2" t="s">
        <v>2</v>
      </c>
      <c r="B11" s="4" t="s">
        <v>25</v>
      </c>
      <c r="C11" s="5">
        <v>8</v>
      </c>
      <c r="D11" s="7">
        <f t="shared" si="3"/>
        <v>0.61538461538461542</v>
      </c>
      <c r="E11" s="12">
        <f t="shared" si="0"/>
        <v>0.61538461538461542</v>
      </c>
      <c r="F11" s="9">
        <v>69</v>
      </c>
      <c r="G11" s="9">
        <v>10</v>
      </c>
      <c r="H11" s="13">
        <f>G11/10</f>
        <v>1</v>
      </c>
      <c r="I11" s="11">
        <f>(E11*0.4) + ( (F11/126.5) *0.5) +(H11*0.1)</f>
        <v>0.61888111888111885</v>
      </c>
      <c r="J11" s="8" t="s">
        <v>36</v>
      </c>
    </row>
    <row r="12" spans="1:10" x14ac:dyDescent="0.3">
      <c r="A12" s="2" t="s">
        <v>7</v>
      </c>
      <c r="B12" s="4" t="s">
        <v>25</v>
      </c>
      <c r="C12" s="5">
        <v>8</v>
      </c>
      <c r="D12" s="7">
        <f t="shared" si="3"/>
        <v>0.61538461538461542</v>
      </c>
      <c r="E12" s="12">
        <f t="shared" si="0"/>
        <v>0.61538461538461542</v>
      </c>
      <c r="F12" s="9">
        <v>64</v>
      </c>
      <c r="G12" s="9">
        <v>10</v>
      </c>
      <c r="H12" s="13">
        <f>G12/10</f>
        <v>1</v>
      </c>
      <c r="I12" s="11">
        <f>(E12*0.4) + ( (F12/126.5) *0.5) +(H12*0.1)</f>
        <v>0.59911827303131648</v>
      </c>
      <c r="J12" s="8" t="s">
        <v>35</v>
      </c>
    </row>
    <row r="13" spans="1:10" x14ac:dyDescent="0.3">
      <c r="A13" s="2" t="s">
        <v>3</v>
      </c>
      <c r="B13" s="4" t="s">
        <v>25</v>
      </c>
      <c r="C13" s="5">
        <v>12</v>
      </c>
      <c r="D13" s="7">
        <f>C13/13</f>
        <v>0.92307692307692313</v>
      </c>
      <c r="E13" s="12">
        <f>D13</f>
        <v>0.92307692307692313</v>
      </c>
      <c r="F13" s="9">
        <v>22</v>
      </c>
      <c r="G13" s="9">
        <v>10</v>
      </c>
      <c r="H13" s="13">
        <f>G13/10</f>
        <v>1</v>
      </c>
      <c r="I13" s="11">
        <f>(E13*0.4) + ( (F13/126.5) *0.5) +(H13*0.1)</f>
        <v>0.55618729096989972</v>
      </c>
      <c r="J13" s="8" t="s">
        <v>35</v>
      </c>
    </row>
    <row r="14" spans="1:10" x14ac:dyDescent="0.3">
      <c r="A14" s="2" t="s">
        <v>11</v>
      </c>
      <c r="B14" s="4" t="s">
        <v>25</v>
      </c>
      <c r="C14" s="5">
        <v>12</v>
      </c>
      <c r="D14" s="7">
        <f t="shared" si="3"/>
        <v>0.92307692307692313</v>
      </c>
      <c r="E14" s="12">
        <f t="shared" si="0"/>
        <v>0.92307692307692313</v>
      </c>
      <c r="F14" s="9">
        <v>0</v>
      </c>
      <c r="G14" s="9">
        <v>8</v>
      </c>
      <c r="H14" s="13">
        <f t="shared" si="1"/>
        <v>0.8</v>
      </c>
      <c r="I14" s="11">
        <f t="shared" si="2"/>
        <v>0.44923076923076927</v>
      </c>
      <c r="J14" s="8" t="s">
        <v>37</v>
      </c>
    </row>
    <row r="15" spans="1:10" x14ac:dyDescent="0.3">
      <c r="A15" s="3" t="s">
        <v>21</v>
      </c>
      <c r="B15" s="4" t="s">
        <v>25</v>
      </c>
      <c r="C15" s="5">
        <v>10</v>
      </c>
      <c r="D15" s="7">
        <f t="shared" si="3"/>
        <v>0.76923076923076927</v>
      </c>
      <c r="E15" s="12">
        <f t="shared" si="0"/>
        <v>0.76923076923076927</v>
      </c>
      <c r="F15" s="9">
        <v>2</v>
      </c>
      <c r="G15" s="9">
        <v>8</v>
      </c>
      <c r="H15" s="13">
        <f t="shared" si="1"/>
        <v>0.8</v>
      </c>
      <c r="I15" s="11">
        <f t="shared" si="2"/>
        <v>0.39559744603222868</v>
      </c>
      <c r="J15" s="8" t="s">
        <v>37</v>
      </c>
    </row>
    <row r="16" spans="1:10" x14ac:dyDescent="0.3">
      <c r="A16" s="2" t="s">
        <v>20</v>
      </c>
      <c r="B16" s="4" t="s">
        <v>25</v>
      </c>
      <c r="C16" s="5">
        <v>10</v>
      </c>
      <c r="D16" s="7">
        <f t="shared" si="3"/>
        <v>0.76923076923076927</v>
      </c>
      <c r="E16" s="12">
        <f t="shared" si="0"/>
        <v>0.76923076923076927</v>
      </c>
      <c r="F16" s="9">
        <v>0</v>
      </c>
      <c r="G16" s="9">
        <v>6</v>
      </c>
      <c r="H16" s="13">
        <f t="shared" si="1"/>
        <v>0.6</v>
      </c>
      <c r="I16" s="11">
        <f t="shared" si="2"/>
        <v>0.36769230769230771</v>
      </c>
      <c r="J16" s="8" t="s">
        <v>37</v>
      </c>
    </row>
    <row r="17" spans="1:10" x14ac:dyDescent="0.3">
      <c r="A17" s="2" t="s">
        <v>4</v>
      </c>
      <c r="B17" s="4" t="s">
        <v>25</v>
      </c>
      <c r="C17" s="5">
        <v>9</v>
      </c>
      <c r="D17" s="7">
        <f t="shared" si="3"/>
        <v>0.69230769230769229</v>
      </c>
      <c r="E17" s="12">
        <f t="shared" si="0"/>
        <v>0.69230769230769229</v>
      </c>
      <c r="F17" s="9">
        <v>22</v>
      </c>
      <c r="G17" s="9">
        <v>10</v>
      </c>
      <c r="H17" s="13">
        <f t="shared" si="1"/>
        <v>1</v>
      </c>
      <c r="I17" s="11">
        <f t="shared" si="2"/>
        <v>0.4638795986622074</v>
      </c>
      <c r="J17" s="8" t="s">
        <v>37</v>
      </c>
    </row>
    <row r="18" spans="1:10" x14ac:dyDescent="0.3">
      <c r="A18" s="2" t="s">
        <v>15</v>
      </c>
      <c r="B18" s="4" t="s">
        <v>25</v>
      </c>
      <c r="C18" s="5">
        <v>9</v>
      </c>
      <c r="D18" s="7">
        <f t="shared" si="3"/>
        <v>0.69230769230769229</v>
      </c>
      <c r="E18" s="12">
        <f t="shared" si="0"/>
        <v>0.69230769230769229</v>
      </c>
      <c r="F18" s="9">
        <v>28</v>
      </c>
      <c r="G18" s="9">
        <v>6</v>
      </c>
      <c r="H18" s="13">
        <f t="shared" si="1"/>
        <v>0.6</v>
      </c>
      <c r="I18" s="11">
        <f t="shared" si="2"/>
        <v>0.44759501368197024</v>
      </c>
      <c r="J18" s="8" t="s">
        <v>37</v>
      </c>
    </row>
    <row r="19" spans="1:10" x14ac:dyDescent="0.3">
      <c r="A19" s="2" t="s">
        <v>9</v>
      </c>
      <c r="B19" s="4" t="s">
        <v>25</v>
      </c>
      <c r="C19" s="5">
        <v>9</v>
      </c>
      <c r="D19" s="7">
        <f t="shared" si="3"/>
        <v>0.69230769230769229</v>
      </c>
      <c r="E19" s="12">
        <f t="shared" si="0"/>
        <v>0.69230769230769229</v>
      </c>
      <c r="F19" s="9">
        <v>4</v>
      </c>
      <c r="G19" s="9">
        <v>9</v>
      </c>
      <c r="H19" s="13">
        <f t="shared" si="1"/>
        <v>0.9</v>
      </c>
      <c r="I19" s="11">
        <f t="shared" si="2"/>
        <v>0.38273335360291888</v>
      </c>
      <c r="J19" s="8" t="s">
        <v>37</v>
      </c>
    </row>
    <row r="20" spans="1:10" x14ac:dyDescent="0.3">
      <c r="A20" s="2" t="s">
        <v>16</v>
      </c>
      <c r="B20" s="4" t="s">
        <v>25</v>
      </c>
      <c r="C20" s="5">
        <v>8</v>
      </c>
      <c r="D20" s="7">
        <f t="shared" si="3"/>
        <v>0.61538461538461542</v>
      </c>
      <c r="E20" s="12">
        <f t="shared" si="0"/>
        <v>0.61538461538461542</v>
      </c>
      <c r="F20" s="9">
        <v>0</v>
      </c>
      <c r="G20" s="9">
        <v>6</v>
      </c>
      <c r="H20" s="13">
        <f t="shared" si="1"/>
        <v>0.6</v>
      </c>
      <c r="I20" s="11">
        <f t="shared" si="2"/>
        <v>0.30615384615384617</v>
      </c>
      <c r="J20" s="8" t="s">
        <v>30</v>
      </c>
    </row>
    <row r="21" spans="1:10" x14ac:dyDescent="0.3">
      <c r="A21" s="2" t="s">
        <v>19</v>
      </c>
      <c r="B21" s="4" t="s">
        <v>25</v>
      </c>
      <c r="C21" s="5">
        <v>8</v>
      </c>
      <c r="D21" s="7">
        <f t="shared" si="3"/>
        <v>0.61538461538461542</v>
      </c>
      <c r="E21" s="12">
        <f t="shared" si="0"/>
        <v>0.61538461538461542</v>
      </c>
      <c r="F21" s="9">
        <v>9</v>
      </c>
      <c r="G21" s="9">
        <v>7</v>
      </c>
      <c r="H21" s="13">
        <f t="shared" si="1"/>
        <v>0.7</v>
      </c>
      <c r="I21" s="11">
        <f t="shared" si="2"/>
        <v>0.35172696868349046</v>
      </c>
      <c r="J21" s="8" t="s">
        <v>30</v>
      </c>
    </row>
    <row r="22" spans="1:10" x14ac:dyDescent="0.3">
      <c r="A22" s="2" t="s">
        <v>17</v>
      </c>
      <c r="B22" s="4" t="s">
        <v>25</v>
      </c>
      <c r="C22" s="5">
        <v>8</v>
      </c>
      <c r="D22" s="7">
        <f t="shared" si="3"/>
        <v>0.61538461538461542</v>
      </c>
      <c r="E22" s="12">
        <f t="shared" si="0"/>
        <v>0.61538461538461542</v>
      </c>
      <c r="F22" s="9">
        <v>14</v>
      </c>
      <c r="G22" s="9">
        <v>7</v>
      </c>
      <c r="H22" s="13">
        <f t="shared" si="1"/>
        <v>0.7</v>
      </c>
      <c r="I22" s="11">
        <f t="shared" si="2"/>
        <v>0.37148981453329283</v>
      </c>
      <c r="J22" s="8" t="s">
        <v>37</v>
      </c>
    </row>
    <row r="25" spans="1:10" x14ac:dyDescent="0.3">
      <c r="A25" s="6" t="s">
        <v>38</v>
      </c>
    </row>
    <row r="26" spans="1:10" x14ac:dyDescent="0.3">
      <c r="A26" s="6" t="s">
        <v>39</v>
      </c>
    </row>
    <row r="27" spans="1:10" x14ac:dyDescent="0.3">
      <c r="A27" s="6" t="s">
        <v>40</v>
      </c>
    </row>
    <row r="28" spans="1:10" x14ac:dyDescent="0.3">
      <c r="A28" s="6" t="s">
        <v>45</v>
      </c>
    </row>
    <row r="29" spans="1:10" x14ac:dyDescent="0.3">
      <c r="A29" s="2" t="s">
        <v>22</v>
      </c>
      <c r="B29" s="2" t="s">
        <v>31</v>
      </c>
      <c r="C29" s="2" t="s">
        <v>32</v>
      </c>
      <c r="D29" s="2" t="s">
        <v>42</v>
      </c>
      <c r="E29" s="2" t="s">
        <v>43</v>
      </c>
      <c r="F29" s="2" t="s">
        <v>33</v>
      </c>
      <c r="G29" s="2" t="s">
        <v>41</v>
      </c>
      <c r="H29" s="2" t="s">
        <v>44</v>
      </c>
      <c r="I29" s="2" t="s">
        <v>34</v>
      </c>
    </row>
    <row r="30" spans="1:10" x14ac:dyDescent="0.3">
      <c r="A30" s="2" t="s">
        <v>6</v>
      </c>
      <c r="B30" s="5">
        <v>6</v>
      </c>
      <c r="C30" s="7">
        <f>B30/7</f>
        <v>0.8571428571428571</v>
      </c>
      <c r="D30" s="10">
        <f>C30</f>
        <v>0.8571428571428571</v>
      </c>
      <c r="E30" s="8">
        <v>60</v>
      </c>
      <c r="F30" s="8">
        <v>6</v>
      </c>
      <c r="G30" s="8">
        <f>F30/10</f>
        <v>0.6</v>
      </c>
      <c r="H30" s="11">
        <f>(D30*0.4) + ( (E30/126.5)*0.5) + (G30*0.1)</f>
        <v>0.64001129305477122</v>
      </c>
      <c r="I30" s="8" t="s">
        <v>35</v>
      </c>
    </row>
    <row r="31" spans="1:10" x14ac:dyDescent="0.3">
      <c r="A31" s="2" t="s">
        <v>5</v>
      </c>
      <c r="B31" s="5">
        <v>7</v>
      </c>
      <c r="C31" s="7">
        <f t="shared" ref="C31" si="4">B31/7</f>
        <v>1</v>
      </c>
      <c r="D31" s="10">
        <f t="shared" ref="D31" si="5">C31</f>
        <v>1</v>
      </c>
      <c r="E31" s="8">
        <v>6</v>
      </c>
      <c r="F31" s="8">
        <v>6</v>
      </c>
      <c r="G31" s="8">
        <f>F31/10</f>
        <v>0.6</v>
      </c>
      <c r="H31" s="11">
        <f>(D31*0.4) + ( (E31/126.5)*0.5) + (G31*0.1)</f>
        <v>0.48371541501976284</v>
      </c>
      <c r="I31" s="8" t="s">
        <v>30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guilherme conde</cp:lastModifiedBy>
  <cp:lastPrinted>2019-02-01T19:26:48Z</cp:lastPrinted>
  <dcterms:created xsi:type="dcterms:W3CDTF">2019-01-03T17:42:38Z</dcterms:created>
  <dcterms:modified xsi:type="dcterms:W3CDTF">2019-02-01T21:27:27Z</dcterms:modified>
</cp:coreProperties>
</file>